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1580" windowHeight="64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7" i="1" l="1"/>
  <c r="I16" i="1" l="1"/>
  <c r="L24" i="1" l="1"/>
  <c r="L23" i="1"/>
  <c r="L14" i="1"/>
  <c r="K14" i="1"/>
  <c r="J14" i="1"/>
  <c r="I14" i="1"/>
  <c r="G14" i="1"/>
  <c r="M14" i="1" l="1"/>
  <c r="N14" i="1" s="1"/>
  <c r="K24" i="1" l="1"/>
  <c r="J24" i="1"/>
  <c r="I24" i="1"/>
  <c r="G24" i="1"/>
  <c r="K23" i="1"/>
  <c r="J23" i="1"/>
  <c r="I23" i="1"/>
  <c r="G23" i="1"/>
  <c r="M24" i="1" l="1"/>
  <c r="N24" i="1" s="1"/>
  <c r="M23" i="1"/>
  <c r="N23" i="1" s="1"/>
</calcChain>
</file>

<file path=xl/sharedStrings.xml><?xml version="1.0" encoding="utf-8"?>
<sst xmlns="http://schemas.openxmlformats.org/spreadsheetml/2006/main" count="92" uniqueCount="37">
  <si>
    <t>Baugebiet "Herdwegäcker", Wilflingen</t>
  </si>
  <si>
    <t>Größe</t>
  </si>
  <si>
    <t>m²</t>
  </si>
  <si>
    <t>Kanal</t>
  </si>
  <si>
    <t>Wasser</t>
  </si>
  <si>
    <t>Verm.-</t>
  </si>
  <si>
    <t>kosten</t>
  </si>
  <si>
    <t>Gesamt</t>
  </si>
  <si>
    <t>Gesamt-</t>
  </si>
  <si>
    <t>Flst.</t>
  </si>
  <si>
    <t>Nr.</t>
  </si>
  <si>
    <t>Hausanschl.-kosten</t>
  </si>
  <si>
    <t>Freie Bauplätze</t>
  </si>
  <si>
    <t>€</t>
  </si>
  <si>
    <t>Kaufpreis je m²</t>
  </si>
  <si>
    <t>Grundstücksfläche</t>
  </si>
  <si>
    <t>Klärb.</t>
  </si>
  <si>
    <t>Straße</t>
  </si>
  <si>
    <t>I-geschossige BP</t>
  </si>
  <si>
    <t>2,50 €/m²</t>
  </si>
  <si>
    <t>1,40 €/m²</t>
  </si>
  <si>
    <t>M a y e r</t>
  </si>
  <si>
    <t>Fachbeamter für das Finanzwesen</t>
  </si>
  <si>
    <t>2,03 €/m²</t>
  </si>
  <si>
    <t>36,38 €/m²</t>
  </si>
  <si>
    <t>42,31 €/m²</t>
  </si>
  <si>
    <t>Ablösung je qm Grundstücksfläche = 42,31 €</t>
  </si>
  <si>
    <t>658/3</t>
  </si>
  <si>
    <t xml:space="preserve"> </t>
  </si>
  <si>
    <t>658/7</t>
  </si>
  <si>
    <t>658/13</t>
  </si>
  <si>
    <t>35,15 €/m²</t>
  </si>
  <si>
    <t>41,08 €/m²</t>
  </si>
  <si>
    <t xml:space="preserve">Kaufpreis einschl. Beitragsablösung je qm Grundstücksfläche: </t>
  </si>
  <si>
    <t>Kaufpreis einschl. Beitragsablösung je qm Grundstücksfläche:</t>
  </si>
  <si>
    <t>Ablösung je qm Grundstücksfläche = 41,08 €</t>
  </si>
  <si>
    <t>Langenenslingen, den 26.11.2018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</si>
</sst>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</font>
    <font>
      <b/>
      <sz val="10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4" fontId="0" fillId="0" borderId="0" xfId="0" applyNumberFormat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18" xfId="0" applyFon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1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0" fontId="4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40" xfId="0" applyNumberFormat="1" applyBorder="1"/>
    <xf numFmtId="4" fontId="0" fillId="0" borderId="42" xfId="0" applyNumberFormat="1" applyBorder="1"/>
    <xf numFmtId="4" fontId="8" fillId="0" borderId="43" xfId="0" applyNumberFormat="1" applyFont="1" applyBorder="1" applyAlignment="1">
      <alignment horizontal="right"/>
    </xf>
    <xf numFmtId="4" fontId="0" fillId="0" borderId="44" xfId="0" applyNumberFormat="1" applyBorder="1"/>
    <xf numFmtId="4" fontId="0" fillId="0" borderId="45" xfId="0" applyNumberFormat="1" applyBorder="1"/>
    <xf numFmtId="4" fontId="0" fillId="0" borderId="41" xfId="0" applyNumberFormat="1" applyBorder="1"/>
    <xf numFmtId="4" fontId="0" fillId="0" borderId="39" xfId="0" applyNumberFormat="1" applyBorder="1"/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4" fontId="0" fillId="0" borderId="46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4" fontId="0" fillId="0" borderId="47" xfId="0" applyNumberFormat="1" applyBorder="1"/>
    <xf numFmtId="4" fontId="0" fillId="0" borderId="52" xfId="0" applyNumberFormat="1" applyBorder="1"/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6" xfId="0" applyFont="1" applyBorder="1" applyAlignment="1">
      <alignment horizontal="center"/>
    </xf>
    <xf numFmtId="4" fontId="8" fillId="0" borderId="49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A28" sqref="A28"/>
    </sheetView>
  </sheetViews>
  <sheetFormatPr baseColWidth="10" defaultRowHeight="13.2" x14ac:dyDescent="0.25"/>
  <cols>
    <col min="1" max="2" width="7.44140625" customWidth="1"/>
    <col min="3" max="4" width="9.6640625" customWidth="1"/>
    <col min="5" max="5" width="11.33203125" customWidth="1"/>
    <col min="6" max="6" width="6" customWidth="1"/>
    <col min="7" max="7" width="10.6640625" customWidth="1"/>
    <col min="8" max="8" width="6.88671875" customWidth="1"/>
    <col min="9" max="13" width="10.6640625" customWidth="1"/>
    <col min="14" max="14" width="11.44140625" customWidth="1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>
        <v>640327</v>
      </c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>
        <v>22671</v>
      </c>
    </row>
    <row r="3" spans="1:14" ht="22.8" x14ac:dyDescent="0.4">
      <c r="A3" s="1" t="s">
        <v>0</v>
      </c>
    </row>
    <row r="4" spans="1:14" ht="15.6" x14ac:dyDescent="0.3">
      <c r="A4" s="24"/>
      <c r="B4" s="25"/>
      <c r="C4" s="25"/>
      <c r="D4" s="25"/>
      <c r="E4" s="25"/>
    </row>
    <row r="5" spans="1:14" ht="15.6" x14ac:dyDescent="0.3">
      <c r="A5" s="2" t="s">
        <v>12</v>
      </c>
      <c r="M5" s="41" t="s">
        <v>28</v>
      </c>
    </row>
    <row r="6" spans="1:14" ht="9.9" customHeight="1" x14ac:dyDescent="0.3">
      <c r="A6" s="2"/>
    </row>
    <row r="7" spans="1:14" ht="16.2" thickBot="1" x14ac:dyDescent="0.35">
      <c r="A7" s="26" t="s">
        <v>34</v>
      </c>
      <c r="B7" s="27"/>
      <c r="C7" s="27"/>
      <c r="D7" s="27"/>
      <c r="E7" s="27"/>
      <c r="F7" s="27"/>
      <c r="G7" s="27"/>
      <c r="H7" s="27"/>
      <c r="I7" s="78">
        <f>+F14+H14</f>
        <v>51.81</v>
      </c>
      <c r="J7" s="79"/>
    </row>
    <row r="8" spans="1:14" ht="6.9" customHeight="1" thickBot="1" x14ac:dyDescent="0.3"/>
    <row r="9" spans="1:14" x14ac:dyDescent="0.25">
      <c r="A9" s="54" t="s">
        <v>9</v>
      </c>
      <c r="B9" s="5" t="s">
        <v>1</v>
      </c>
      <c r="C9" s="80" t="s">
        <v>11</v>
      </c>
      <c r="D9" s="81"/>
      <c r="E9" s="52" t="s">
        <v>5</v>
      </c>
      <c r="F9" s="80" t="s">
        <v>14</v>
      </c>
      <c r="G9" s="81"/>
      <c r="H9" s="82" t="s">
        <v>26</v>
      </c>
      <c r="I9" s="83"/>
      <c r="J9" s="83"/>
      <c r="K9" s="83"/>
      <c r="L9" s="83"/>
      <c r="M9" s="84"/>
      <c r="N9" s="6" t="s">
        <v>8</v>
      </c>
    </row>
    <row r="10" spans="1:14" x14ac:dyDescent="0.25">
      <c r="A10" s="53" t="s">
        <v>10</v>
      </c>
      <c r="B10" s="8" t="s">
        <v>2</v>
      </c>
      <c r="C10" s="69"/>
      <c r="D10" s="70"/>
      <c r="E10" s="9" t="s">
        <v>6</v>
      </c>
      <c r="F10" s="71" t="s">
        <v>15</v>
      </c>
      <c r="G10" s="72"/>
      <c r="H10" s="73"/>
      <c r="I10" s="74"/>
      <c r="J10" s="74"/>
      <c r="K10" s="74"/>
      <c r="L10" s="75"/>
      <c r="M10" s="35"/>
      <c r="N10" s="7" t="s">
        <v>6</v>
      </c>
    </row>
    <row r="11" spans="1:14" x14ac:dyDescent="0.25">
      <c r="A11" s="12"/>
      <c r="B11" s="11"/>
      <c r="C11" s="12" t="s">
        <v>3</v>
      </c>
      <c r="D11" s="13" t="s">
        <v>4</v>
      </c>
      <c r="E11" s="9"/>
      <c r="F11" s="12" t="s">
        <v>2</v>
      </c>
      <c r="G11" s="13" t="s">
        <v>7</v>
      </c>
      <c r="H11" s="10" t="s">
        <v>2</v>
      </c>
      <c r="I11" s="14" t="s">
        <v>4</v>
      </c>
      <c r="J11" s="14" t="s">
        <v>3</v>
      </c>
      <c r="K11" s="14" t="s">
        <v>16</v>
      </c>
      <c r="L11" s="11" t="s">
        <v>17</v>
      </c>
      <c r="M11" s="36" t="s">
        <v>7</v>
      </c>
      <c r="N11" s="7"/>
    </row>
    <row r="12" spans="1:14" ht="13.8" thickBot="1" x14ac:dyDescent="0.3">
      <c r="A12" s="18"/>
      <c r="B12" s="17"/>
      <c r="C12" s="18" t="s">
        <v>13</v>
      </c>
      <c r="D12" s="19" t="s">
        <v>13</v>
      </c>
      <c r="E12" s="20" t="s">
        <v>13</v>
      </c>
      <c r="F12" s="18" t="s">
        <v>13</v>
      </c>
      <c r="G12" s="19" t="s">
        <v>13</v>
      </c>
      <c r="H12" s="16" t="s">
        <v>13</v>
      </c>
      <c r="I12" s="21" t="s">
        <v>13</v>
      </c>
      <c r="J12" s="21" t="s">
        <v>13</v>
      </c>
      <c r="K12" s="21" t="s">
        <v>13</v>
      </c>
      <c r="L12" s="17" t="s">
        <v>13</v>
      </c>
      <c r="M12" s="19" t="s">
        <v>13</v>
      </c>
      <c r="N12" s="15" t="s">
        <v>13</v>
      </c>
    </row>
    <row r="13" spans="1:14" ht="13.8" thickBot="1" x14ac:dyDescent="0.3">
      <c r="A13" s="76" t="s">
        <v>18</v>
      </c>
      <c r="B13" s="77"/>
      <c r="C13" s="28"/>
      <c r="D13" s="29"/>
      <c r="E13" s="30"/>
      <c r="F13" s="28"/>
      <c r="G13" s="29"/>
      <c r="H13" s="31"/>
      <c r="I13" s="32" t="s">
        <v>23</v>
      </c>
      <c r="J13" s="32" t="s">
        <v>19</v>
      </c>
      <c r="K13" s="32" t="s">
        <v>20</v>
      </c>
      <c r="L13" s="33" t="s">
        <v>24</v>
      </c>
      <c r="M13" s="37" t="s">
        <v>25</v>
      </c>
      <c r="N13" s="34"/>
    </row>
    <row r="14" spans="1:14" ht="13.8" thickBot="1" x14ac:dyDescent="0.3">
      <c r="A14" s="55" t="s">
        <v>27</v>
      </c>
      <c r="B14" s="56">
        <v>714</v>
      </c>
      <c r="C14" s="57">
        <v>2072.62</v>
      </c>
      <c r="D14" s="58">
        <v>91.99</v>
      </c>
      <c r="E14" s="59">
        <v>2482.2800000000002</v>
      </c>
      <c r="F14" s="57">
        <v>9.5</v>
      </c>
      <c r="G14" s="58">
        <f t="shared" ref="G14" si="0">ROUND(+B14*F14,2)</f>
        <v>6783</v>
      </c>
      <c r="H14" s="60">
        <v>42.31</v>
      </c>
      <c r="I14" s="61">
        <f t="shared" ref="I14" si="1">ROUND(+B14*2.03,2)</f>
        <v>1449.42</v>
      </c>
      <c r="J14" s="61">
        <f t="shared" ref="J14" si="2">ROUND(+B14*2.5,2)</f>
        <v>1785</v>
      </c>
      <c r="K14" s="61">
        <f t="shared" ref="K14" si="3">ROUND(+B14*1.4,2)</f>
        <v>999.6</v>
      </c>
      <c r="L14" s="62">
        <f t="shared" ref="L14" si="4">ROUND(+B14*36.38,2)</f>
        <v>25975.32</v>
      </c>
      <c r="M14" s="58">
        <f>ROUND(SUM(I14:L14),2)</f>
        <v>30209.34</v>
      </c>
      <c r="N14" s="63">
        <f t="shared" ref="N14" si="5">+C14+D14+E14+G14+M14</f>
        <v>41639.229999999996</v>
      </c>
    </row>
    <row r="15" spans="1:14" x14ac:dyDescent="0.25">
      <c r="A15" s="66"/>
      <c r="B15" s="6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6.2" thickBot="1" x14ac:dyDescent="0.35">
      <c r="A16" s="26" t="s">
        <v>33</v>
      </c>
      <c r="B16" s="27"/>
      <c r="C16" s="27"/>
      <c r="D16" s="27"/>
      <c r="E16" s="27"/>
      <c r="F16" s="27"/>
      <c r="G16" s="27"/>
      <c r="H16" s="27"/>
      <c r="I16" s="78">
        <f>+F23+H23</f>
        <v>50.58</v>
      </c>
      <c r="J16" s="79"/>
    </row>
    <row r="17" spans="1:14" ht="6.9" customHeight="1" thickBot="1" x14ac:dyDescent="0.3">
      <c r="A17" s="66"/>
      <c r="B17" s="6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54" t="s">
        <v>9</v>
      </c>
      <c r="B18" s="5" t="s">
        <v>1</v>
      </c>
      <c r="C18" s="80" t="s">
        <v>11</v>
      </c>
      <c r="D18" s="81"/>
      <c r="E18" s="52" t="s">
        <v>5</v>
      </c>
      <c r="F18" s="80" t="s">
        <v>14</v>
      </c>
      <c r="G18" s="81"/>
      <c r="H18" s="82" t="s">
        <v>35</v>
      </c>
      <c r="I18" s="83"/>
      <c r="J18" s="83"/>
      <c r="K18" s="83"/>
      <c r="L18" s="83"/>
      <c r="M18" s="84"/>
      <c r="N18" s="6" t="s">
        <v>8</v>
      </c>
    </row>
    <row r="19" spans="1:14" x14ac:dyDescent="0.25">
      <c r="A19" s="53" t="s">
        <v>10</v>
      </c>
      <c r="B19" s="8" t="s">
        <v>2</v>
      </c>
      <c r="C19" s="69"/>
      <c r="D19" s="70"/>
      <c r="E19" s="9" t="s">
        <v>6</v>
      </c>
      <c r="F19" s="71" t="s">
        <v>15</v>
      </c>
      <c r="G19" s="72"/>
      <c r="H19" s="73"/>
      <c r="I19" s="74"/>
      <c r="J19" s="74"/>
      <c r="K19" s="74"/>
      <c r="L19" s="75"/>
      <c r="M19" s="35"/>
      <c r="N19" s="7" t="s">
        <v>6</v>
      </c>
    </row>
    <row r="20" spans="1:14" x14ac:dyDescent="0.25">
      <c r="A20" s="12"/>
      <c r="B20" s="11"/>
      <c r="C20" s="12" t="s">
        <v>3</v>
      </c>
      <c r="D20" s="13" t="s">
        <v>4</v>
      </c>
      <c r="E20" s="9"/>
      <c r="F20" s="12" t="s">
        <v>2</v>
      </c>
      <c r="G20" s="13" t="s">
        <v>7</v>
      </c>
      <c r="H20" s="10" t="s">
        <v>2</v>
      </c>
      <c r="I20" s="14" t="s">
        <v>4</v>
      </c>
      <c r="J20" s="14" t="s">
        <v>3</v>
      </c>
      <c r="K20" s="14" t="s">
        <v>16</v>
      </c>
      <c r="L20" s="11" t="s">
        <v>17</v>
      </c>
      <c r="M20" s="36" t="s">
        <v>7</v>
      </c>
      <c r="N20" s="7"/>
    </row>
    <row r="21" spans="1:14" ht="13.8" thickBot="1" x14ac:dyDescent="0.3">
      <c r="A21" s="18"/>
      <c r="B21" s="17"/>
      <c r="C21" s="18" t="s">
        <v>13</v>
      </c>
      <c r="D21" s="19" t="s">
        <v>13</v>
      </c>
      <c r="E21" s="20" t="s">
        <v>13</v>
      </c>
      <c r="F21" s="18" t="s">
        <v>13</v>
      </c>
      <c r="G21" s="19" t="s">
        <v>13</v>
      </c>
      <c r="H21" s="16" t="s">
        <v>13</v>
      </c>
      <c r="I21" s="21" t="s">
        <v>13</v>
      </c>
      <c r="J21" s="21" t="s">
        <v>13</v>
      </c>
      <c r="K21" s="21" t="s">
        <v>13</v>
      </c>
      <c r="L21" s="17" t="s">
        <v>13</v>
      </c>
      <c r="M21" s="19" t="s">
        <v>13</v>
      </c>
      <c r="N21" s="15" t="s">
        <v>13</v>
      </c>
    </row>
    <row r="22" spans="1:14" ht="13.8" thickBot="1" x14ac:dyDescent="0.3">
      <c r="A22" s="76" t="s">
        <v>18</v>
      </c>
      <c r="B22" s="77"/>
      <c r="C22" s="28"/>
      <c r="D22" s="29"/>
      <c r="E22" s="30"/>
      <c r="F22" s="28"/>
      <c r="G22" s="29"/>
      <c r="H22" s="31"/>
      <c r="I22" s="32" t="s">
        <v>23</v>
      </c>
      <c r="J22" s="32" t="s">
        <v>19</v>
      </c>
      <c r="K22" s="32" t="s">
        <v>20</v>
      </c>
      <c r="L22" s="64" t="s">
        <v>31</v>
      </c>
      <c r="M22" s="65" t="s">
        <v>32</v>
      </c>
      <c r="N22" s="34"/>
    </row>
    <row r="23" spans="1:14" x14ac:dyDescent="0.25">
      <c r="A23" s="43" t="s">
        <v>29</v>
      </c>
      <c r="B23" s="44">
        <v>719</v>
      </c>
      <c r="C23" s="45">
        <v>3610.17</v>
      </c>
      <c r="D23" s="46">
        <v>36.54</v>
      </c>
      <c r="E23" s="47">
        <v>2268.58</v>
      </c>
      <c r="F23" s="45">
        <v>9.5</v>
      </c>
      <c r="G23" s="46">
        <f t="shared" ref="G23:G24" si="6">ROUND(+B23*F23,2)</f>
        <v>6830.5</v>
      </c>
      <c r="H23" s="48">
        <v>41.08</v>
      </c>
      <c r="I23" s="49">
        <f t="shared" ref="I23:I24" si="7">ROUND(+B23*2.03,2)</f>
        <v>1459.57</v>
      </c>
      <c r="J23" s="49">
        <f t="shared" ref="J23:J24" si="8">ROUND(+B23*2.5,2)</f>
        <v>1797.5</v>
      </c>
      <c r="K23" s="49">
        <f t="shared" ref="K23:K24" si="9">ROUND(+B23*1.4,2)</f>
        <v>1006.6</v>
      </c>
      <c r="L23" s="50">
        <f>ROUND(+B23*35.15,2)</f>
        <v>25272.85</v>
      </c>
      <c r="M23" s="46">
        <f>ROUND(SUM(I23:L23),2)</f>
        <v>29536.52</v>
      </c>
      <c r="N23" s="51">
        <f t="shared" ref="N23:N24" si="10">+C23+D23+E23+G23+M23</f>
        <v>42282.31</v>
      </c>
    </row>
    <row r="24" spans="1:14" ht="13.8" thickBot="1" x14ac:dyDescent="0.3">
      <c r="A24" s="67" t="s">
        <v>30</v>
      </c>
      <c r="B24" s="56">
        <v>724</v>
      </c>
      <c r="C24" s="57">
        <v>4027.21</v>
      </c>
      <c r="D24" s="58">
        <v>36.54</v>
      </c>
      <c r="E24" s="68">
        <v>2285.4299999999998</v>
      </c>
      <c r="F24" s="57">
        <v>9.5</v>
      </c>
      <c r="G24" s="58">
        <f t="shared" si="6"/>
        <v>6878</v>
      </c>
      <c r="H24" s="60">
        <v>41.08</v>
      </c>
      <c r="I24" s="61">
        <f t="shared" si="7"/>
        <v>1469.72</v>
      </c>
      <c r="J24" s="61">
        <f t="shared" si="8"/>
        <v>1810</v>
      </c>
      <c r="K24" s="61">
        <f t="shared" si="9"/>
        <v>1013.6</v>
      </c>
      <c r="L24" s="62">
        <f t="shared" ref="L24" si="11">ROUND(+B24*35.15,2)</f>
        <v>25448.6</v>
      </c>
      <c r="M24" s="58">
        <f t="shared" ref="M24" si="12">ROUND(SUM(I24:L24),2)</f>
        <v>29741.919999999998</v>
      </c>
      <c r="N24" s="63">
        <f t="shared" si="10"/>
        <v>42969.1</v>
      </c>
    </row>
    <row r="25" spans="1:14" x14ac:dyDescent="0.25">
      <c r="A25" s="40"/>
      <c r="B25" s="38"/>
      <c r="C25" s="39"/>
      <c r="D25" s="39"/>
      <c r="E25" s="39"/>
      <c r="F25" s="38"/>
      <c r="G25" s="39"/>
      <c r="H25" s="38"/>
      <c r="I25" s="39"/>
      <c r="J25" s="39"/>
      <c r="K25" s="39"/>
      <c r="L25" s="39"/>
      <c r="M25" s="39"/>
      <c r="N25" s="39"/>
    </row>
    <row r="26" spans="1:14" x14ac:dyDescent="0.25">
      <c r="A26" s="40"/>
      <c r="B26" s="38"/>
      <c r="C26" s="39"/>
      <c r="D26" s="39"/>
      <c r="E26" s="39"/>
      <c r="F26" s="38"/>
      <c r="G26" s="39"/>
      <c r="H26" s="38"/>
      <c r="I26" s="39"/>
      <c r="J26" s="39"/>
      <c r="K26" s="39"/>
      <c r="L26" s="39"/>
      <c r="M26" s="39"/>
      <c r="N26" s="39"/>
    </row>
    <row r="27" spans="1:14" x14ac:dyDescent="0.25">
      <c r="A27" s="42" t="s">
        <v>36</v>
      </c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</row>
    <row r="29" spans="1:14" x14ac:dyDescent="0.25">
      <c r="J29" s="41" t="s">
        <v>28</v>
      </c>
    </row>
    <row r="30" spans="1:14" x14ac:dyDescent="0.25">
      <c r="A30" t="s">
        <v>21</v>
      </c>
    </row>
    <row r="31" spans="1:14" x14ac:dyDescent="0.25">
      <c r="A31" t="s">
        <v>22</v>
      </c>
    </row>
  </sheetData>
  <mergeCells count="16">
    <mergeCell ref="C19:D19"/>
    <mergeCell ref="F19:G19"/>
    <mergeCell ref="H19:L19"/>
    <mergeCell ref="A22:B22"/>
    <mergeCell ref="I7:J7"/>
    <mergeCell ref="C18:D18"/>
    <mergeCell ref="F18:G18"/>
    <mergeCell ref="H18:M18"/>
    <mergeCell ref="A13:B13"/>
    <mergeCell ref="H9:M9"/>
    <mergeCell ref="H10:L10"/>
    <mergeCell ref="C10:D10"/>
    <mergeCell ref="C9:D9"/>
    <mergeCell ref="F9:G9"/>
    <mergeCell ref="F10:G10"/>
    <mergeCell ref="I16:J16"/>
  </mergeCells>
  <phoneticPr fontId="0" type="noConversion"/>
  <pageMargins left="0.78740157480314965" right="0.59055118110236227" top="0.39370078740157483" bottom="0.39370078740157483" header="0.51181102362204722" footer="0.51181102362204722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Langenenslingen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Emhardt</dc:creator>
  <cp:lastModifiedBy>Schlegel, Gabriele</cp:lastModifiedBy>
  <cp:lastPrinted>2018-11-26T12:30:41Z</cp:lastPrinted>
  <dcterms:created xsi:type="dcterms:W3CDTF">2002-01-31T10:31:18Z</dcterms:created>
  <dcterms:modified xsi:type="dcterms:W3CDTF">2018-11-26T12:33:05Z</dcterms:modified>
</cp:coreProperties>
</file>